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ание1" sheetId="1" r:id="rId1"/>
    <sheet name="Задание2" sheetId="2" r:id="rId2"/>
    <sheet name="Задание4" sheetId="3" r:id="rId3"/>
    <sheet name="Дополнительное задание" sheetId="4" r:id="rId4"/>
  </sheets>
  <definedNames>
    <definedName name="solver_adj" localSheetId="3" hidden="1">'Дополнительное задание'!$G$2:$G$7</definedName>
    <definedName name="solver_adj" localSheetId="0" hidden="1">'Задание1'!$B$9:$C$9</definedName>
    <definedName name="solver_adj" localSheetId="1" hidden="1">'Задание2'!$C$19:$D$21</definedName>
    <definedName name="solver_adj" localSheetId="2" hidden="1">'Задание4'!$B$13:$E$13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3" hidden="1">100</definedName>
    <definedName name="solver_itr" localSheetId="0" hidden="1">100</definedName>
    <definedName name="solver_itr" localSheetId="1" hidden="1">1000</definedName>
    <definedName name="solver_itr" localSheetId="2" hidden="1">100</definedName>
    <definedName name="solver_lhs1" localSheetId="3" hidden="1">'Дополнительное задание'!$D$2:$D$7</definedName>
    <definedName name="solver_lhs1" localSheetId="0" hidden="1">'Задание1'!$D$3:$D$5</definedName>
    <definedName name="solver_lhs1" localSheetId="1" hidden="1">'Задание2'!$C$19:$D$21</definedName>
    <definedName name="solver_lhs1" localSheetId="2" hidden="1">'Задание4'!$G$4:$G$8</definedName>
    <definedName name="solver_lhs2" localSheetId="3" hidden="1">'Дополнительное задание'!$G$2:$G$7</definedName>
    <definedName name="solver_lhs2" localSheetId="0" hidden="1">'Задание1'!$B$9:$C$9</definedName>
    <definedName name="solver_lhs2" localSheetId="1" hidden="1">'Задание2'!$C$19:$D$21</definedName>
    <definedName name="solver_lhs2" localSheetId="2" hidden="1">'Задание4'!$B$13:$E$13</definedName>
    <definedName name="solver_lhs3" localSheetId="3" hidden="1">'Дополнительное задание'!$G$2:$G$7</definedName>
    <definedName name="solver_lhs3" localSheetId="0" hidden="1">'Задание1'!$B$9:$C$9</definedName>
    <definedName name="solver_lhs3" localSheetId="1" hidden="1">'Задание2'!$E$19:$E$21</definedName>
    <definedName name="solver_lhs3" localSheetId="2" hidden="1">'Задание4'!$B$13:$E$13</definedName>
    <definedName name="solver_lhs4" localSheetId="1" hidden="1">'Задание2'!$C$22:$D$22</definedName>
    <definedName name="solver_lin" localSheetId="3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3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3" hidden="1">2</definedName>
    <definedName name="solver_num" localSheetId="0" hidden="1">3</definedName>
    <definedName name="solver_num" localSheetId="1" hidden="1">4</definedName>
    <definedName name="solver_num" localSheetId="2" hidden="1">3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3" hidden="1">'Дополнительное задание'!$G$8</definedName>
    <definedName name="solver_opt" localSheetId="0" hidden="1">'Задание1'!$E$8</definedName>
    <definedName name="solver_opt" localSheetId="1" hidden="1">'Задание2'!$C$26</definedName>
    <definedName name="solver_opt" localSheetId="2" hidden="1">'Задание4'!$B$16</definedName>
    <definedName name="solver_pre" localSheetId="3" hidden="1">0.000001</definedName>
    <definedName name="solver_pre" localSheetId="0" hidden="1">0.000001</definedName>
    <definedName name="solver_pre" localSheetId="1" hidden="1">0.000000001</definedName>
    <definedName name="solver_pre" localSheetId="2" hidden="1">0.000001</definedName>
    <definedName name="solver_rel1" localSheetId="3" hidden="1">3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2" localSheetId="3" hidden="1">4</definedName>
    <definedName name="solver_rel2" localSheetId="0" hidden="1">4</definedName>
    <definedName name="solver_rel2" localSheetId="1" hidden="1">4</definedName>
    <definedName name="solver_rel2" localSheetId="2" hidden="1">3</definedName>
    <definedName name="solver_rel3" localSheetId="3" hidden="1">4</definedName>
    <definedName name="solver_rel3" localSheetId="0" hidden="1">3</definedName>
    <definedName name="solver_rel3" localSheetId="1" hidden="1">1</definedName>
    <definedName name="solver_rel3" localSheetId="2" hidden="1">4</definedName>
    <definedName name="solver_rel4" localSheetId="1" hidden="1">3</definedName>
    <definedName name="solver_rhs1" localSheetId="3" hidden="1">'Дополнительное задание'!$C$2:$C$7</definedName>
    <definedName name="solver_rhs1" localSheetId="0" hidden="1">'Задание1'!$F$3:$F$5</definedName>
    <definedName name="solver_rhs1" localSheetId="1" hidden="1">0</definedName>
    <definedName name="solver_rhs1" localSheetId="2" hidden="1">'Задание4'!$F$4:$F$8</definedName>
    <definedName name="solver_rhs2" localSheetId="3" hidden="1">целое</definedName>
    <definedName name="solver_rhs2" localSheetId="0" hidden="1">целое</definedName>
    <definedName name="solver_rhs2" localSheetId="1" hidden="1">целое</definedName>
    <definedName name="solver_rhs2" localSheetId="2" hidden="1">0</definedName>
    <definedName name="solver_rhs3" localSheetId="3" hidden="1">целое</definedName>
    <definedName name="solver_rhs3" localSheetId="0" hidden="1">0</definedName>
    <definedName name="solver_rhs3" localSheetId="1" hidden="1">'Задание2'!$F$19:$F$21</definedName>
    <definedName name="solver_rhs3" localSheetId="2" hidden="1">целое</definedName>
    <definedName name="solver_rhs4" localSheetId="1" hidden="1">'Задание2'!$C$23:$D$23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3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3" hidden="1">0.05</definedName>
    <definedName name="solver_tol" localSheetId="0" hidden="1">0.05</definedName>
    <definedName name="solver_tol" localSheetId="1" hidden="1">0.01</definedName>
    <definedName name="solver_tol" localSheetId="2" hidden="1">0.05</definedName>
    <definedName name="solver_typ" localSheetId="3" hidden="1">2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<sst xmlns="http://schemas.openxmlformats.org/spreadsheetml/2006/main" count="73" uniqueCount="59">
  <si>
    <t>Продукция</t>
  </si>
  <si>
    <t>Запасы сырья</t>
  </si>
  <si>
    <t>1-й вид продукции</t>
  </si>
  <si>
    <t>2-й вид продукции</t>
  </si>
  <si>
    <t>1 вид сырья</t>
  </si>
  <si>
    <t>2 вид сырья</t>
  </si>
  <si>
    <t>3 вид сырья</t>
  </si>
  <si>
    <t>Цена продукции</t>
  </si>
  <si>
    <t>Фактический выпуск продукции (единиц)</t>
  </si>
  <si>
    <t>Фактический 
расход
 сырья</t>
  </si>
  <si>
    <t>выручка (руб)</t>
  </si>
  <si>
    <t>Склады</t>
  </si>
  <si>
    <t>Склад 1</t>
  </si>
  <si>
    <t>Склад 2</t>
  </si>
  <si>
    <t>Склад 3</t>
  </si>
  <si>
    <t>Наличие груза</t>
  </si>
  <si>
    <t xml:space="preserve"> на складе</t>
  </si>
  <si>
    <t xml:space="preserve">Пункты </t>
  </si>
  <si>
    <t>Назначения</t>
  </si>
  <si>
    <t>Пункт 1</t>
  </si>
  <si>
    <t>Пункт 2</t>
  </si>
  <si>
    <t xml:space="preserve">Потребность груза </t>
  </si>
  <si>
    <t>Стоимость перевозок</t>
  </si>
  <si>
    <t>План перевозок</t>
  </si>
  <si>
    <t>Фактический перевезено в пункты</t>
  </si>
  <si>
    <t>Потребность груза</t>
  </si>
  <si>
    <t>Фактический 
перевезено 
со складов</t>
  </si>
  <si>
    <t xml:space="preserve">Наличие 
груза </t>
  </si>
  <si>
    <t>Единица веса</t>
  </si>
  <si>
    <t>Минимальные потребности на планируемый период</t>
  </si>
  <si>
    <t>зерна</t>
  </si>
  <si>
    <t>Затраты в расчете на ед. веса (цена)</t>
  </si>
  <si>
    <t>Минимизировать</t>
  </si>
  <si>
    <t>Витамин A</t>
  </si>
  <si>
    <t>Витамин B</t>
  </si>
  <si>
    <t>Витамин C</t>
  </si>
  <si>
    <t>Витамин D</t>
  </si>
  <si>
    <t>Витамин E</t>
  </si>
  <si>
    <t>Фактическое кол-во зерна</t>
  </si>
  <si>
    <t>Стоимость комбикорма</t>
  </si>
  <si>
    <t>Фактическое количество витаминов</t>
  </si>
  <si>
    <t>Время суток (с/до часов)</t>
  </si>
  <si>
    <t>№ периода</t>
  </si>
  <si>
    <t>Минимальное число сотрудников</t>
  </si>
  <si>
    <t>14-18</t>
  </si>
  <si>
    <t>18-22</t>
  </si>
  <si>
    <t>2---6</t>
  </si>
  <si>
    <t>6---10</t>
  </si>
  <si>
    <t>10---14</t>
  </si>
  <si>
    <t>22---2</t>
  </si>
  <si>
    <t>Фактическое число</t>
  </si>
  <si>
    <t>Смены</t>
  </si>
  <si>
    <t>Кол-во</t>
  </si>
  <si>
    <t>2---10</t>
  </si>
  <si>
    <t>6---14</t>
  </si>
  <si>
    <t>10---18</t>
  </si>
  <si>
    <t>14---22</t>
  </si>
  <si>
    <t>18---2</t>
  </si>
  <si>
    <t>22---6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</si>
</sst>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 horizontal="center" wrapText="1"/>
    </xf>
    <xf numFmtId="3" fontId="0" fillId="0" borderId="0" xfId="0" applyNumberFormat="1" applyAlignment="1">
      <alignment/>
    </xf>
    <xf numFmtId="0" fontId="0" fillId="4" borderId="0" xfId="0" applyFill="1" applyAlignment="1">
      <alignment/>
    </xf>
    <xf numFmtId="0" fontId="2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justify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6" borderId="0" xfId="0" applyFont="1" applyFill="1" applyAlignment="1">
      <alignment wrapText="1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5" borderId="0" xfId="0" applyFill="1" applyAlignment="1">
      <alignment/>
    </xf>
    <xf numFmtId="0" fontId="0" fillId="2" borderId="0" xfId="0" applyFont="1" applyFill="1" applyAlignment="1">
      <alignment wrapText="1"/>
    </xf>
    <xf numFmtId="0" fontId="0" fillId="7" borderId="13" xfId="0" applyFill="1" applyBorder="1" applyAlignment="1">
      <alignment wrapText="1"/>
    </xf>
    <xf numFmtId="16" fontId="0" fillId="7" borderId="13" xfId="0" applyNumberFormat="1" applyFill="1" applyBorder="1" applyAlignment="1">
      <alignment wrapText="1"/>
    </xf>
    <xf numFmtId="17" fontId="0" fillId="7" borderId="13" xfId="0" applyNumberFormat="1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7" borderId="15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0" sqref="E10"/>
    </sheetView>
  </sheetViews>
  <sheetFormatPr defaultColWidth="9.140625" defaultRowHeight="12.75"/>
  <cols>
    <col min="1" max="1" width="36.421875" style="0" customWidth="1"/>
    <col min="2" max="2" width="10.140625" style="0" customWidth="1"/>
    <col min="3" max="3" width="10.421875" style="0" customWidth="1"/>
    <col min="4" max="4" width="11.140625" style="0" customWidth="1"/>
    <col min="5" max="5" width="12.7109375" style="0" customWidth="1"/>
    <col min="6" max="6" width="12.421875" style="0" customWidth="1"/>
  </cols>
  <sheetData>
    <row r="1" spans="2:6" ht="39" thickBot="1">
      <c r="B1" s="4" t="s">
        <v>0</v>
      </c>
      <c r="C1" s="5"/>
      <c r="D1" s="6" t="s">
        <v>1</v>
      </c>
      <c r="F1" s="13" t="s">
        <v>9</v>
      </c>
    </row>
    <row r="2" spans="2:4" ht="26.25" thickBot="1">
      <c r="B2" s="7" t="s">
        <v>2</v>
      </c>
      <c r="C2" s="8" t="s">
        <v>3</v>
      </c>
      <c r="D2" s="9"/>
    </row>
    <row r="3" spans="1:6" ht="13.5" thickBot="1">
      <c r="A3" s="12" t="s">
        <v>4</v>
      </c>
      <c r="B3" s="10">
        <v>1.2</v>
      </c>
      <c r="C3" s="9">
        <v>1.9</v>
      </c>
      <c r="D3" s="9">
        <v>37</v>
      </c>
      <c r="F3">
        <f>B9*$B$3+C9*$C$3</f>
        <v>36.1</v>
      </c>
    </row>
    <row r="4" spans="1:6" ht="13.5" thickBot="1">
      <c r="A4" s="12" t="s">
        <v>5</v>
      </c>
      <c r="B4" s="10">
        <v>2.3</v>
      </c>
      <c r="C4" s="9">
        <v>1.8</v>
      </c>
      <c r="D4" s="9">
        <v>57.6</v>
      </c>
      <c r="F4">
        <f>B9*$B$4+C9*$C$4</f>
        <v>56.3</v>
      </c>
    </row>
    <row r="5" spans="1:6" ht="13.5" thickBot="1">
      <c r="A5" s="12" t="s">
        <v>6</v>
      </c>
      <c r="B5" s="10">
        <v>0.1</v>
      </c>
      <c r="C5" s="9">
        <v>0.7</v>
      </c>
      <c r="D5" s="9">
        <v>7</v>
      </c>
      <c r="F5">
        <f>B9*$B$5+C9*$C$5</f>
        <v>6.8</v>
      </c>
    </row>
    <row r="7" spans="1:5" ht="12.75">
      <c r="A7" t="s">
        <v>7</v>
      </c>
      <c r="B7" s="11">
        <v>25000</v>
      </c>
      <c r="C7" s="11">
        <v>50000</v>
      </c>
      <c r="E7" s="15" t="s">
        <v>10</v>
      </c>
    </row>
    <row r="8" ht="12.75">
      <c r="E8" s="14">
        <f>B9*B7+C9*C7</f>
        <v>825000</v>
      </c>
    </row>
    <row r="9" spans="1:3" ht="12.75">
      <c r="A9" t="s">
        <v>8</v>
      </c>
      <c r="B9">
        <v>19</v>
      </c>
      <c r="C9">
        <v>7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J22" sqref="J22"/>
    </sheetView>
  </sheetViews>
  <sheetFormatPr defaultColWidth="9.140625" defaultRowHeight="12.75"/>
  <cols>
    <col min="2" max="2" width="17.421875" style="0" customWidth="1"/>
    <col min="5" max="5" width="10.421875" style="0" customWidth="1"/>
    <col min="6" max="6" width="8.7109375" style="0" customWidth="1"/>
  </cols>
  <sheetData>
    <row r="1" ht="13.5" thickBot="1"/>
    <row r="2" spans="2:5" ht="13.5" thickBot="1">
      <c r="B2" s="18" t="s">
        <v>11</v>
      </c>
      <c r="C2" s="19" t="s">
        <v>12</v>
      </c>
      <c r="D2" s="19" t="s">
        <v>13</v>
      </c>
      <c r="E2" s="19" t="s">
        <v>14</v>
      </c>
    </row>
    <row r="3" spans="2:5" ht="25.5">
      <c r="B3" s="23" t="s">
        <v>15</v>
      </c>
      <c r="C3" s="20">
        <v>18</v>
      </c>
      <c r="D3" s="20">
        <v>75</v>
      </c>
      <c r="E3" s="20">
        <v>31</v>
      </c>
    </row>
    <row r="4" spans="2:5" ht="13.5" thickBot="1">
      <c r="B4" s="24" t="s">
        <v>16</v>
      </c>
      <c r="C4" s="21"/>
      <c r="D4" s="21"/>
      <c r="E4" s="21"/>
    </row>
    <row r="6" ht="13.5" thickBot="1"/>
    <row r="7" spans="2:4" ht="12.75">
      <c r="B7" s="22" t="s">
        <v>17</v>
      </c>
      <c r="C7" s="22" t="s">
        <v>19</v>
      </c>
      <c r="D7" s="22" t="s">
        <v>20</v>
      </c>
    </row>
    <row r="8" spans="2:4" ht="21.75" thickBot="1">
      <c r="B8" s="1" t="s">
        <v>18</v>
      </c>
      <c r="C8" s="1"/>
      <c r="D8" s="1"/>
    </row>
    <row r="9" spans="2:4" ht="23.25" thickBot="1">
      <c r="B9" s="25" t="s">
        <v>21</v>
      </c>
      <c r="C9" s="2">
        <v>45</v>
      </c>
      <c r="D9" s="2">
        <v>79</v>
      </c>
    </row>
    <row r="11" ht="13.5" thickBot="1"/>
    <row r="12" spans="2:4" ht="23.25" thickBot="1">
      <c r="B12" s="26" t="s">
        <v>22</v>
      </c>
      <c r="C12" s="16" t="s">
        <v>19</v>
      </c>
      <c r="D12" s="16" t="s">
        <v>20</v>
      </c>
    </row>
    <row r="13" spans="2:4" ht="13.5" thickBot="1">
      <c r="B13" s="3" t="s">
        <v>12</v>
      </c>
      <c r="C13" s="2">
        <v>17</v>
      </c>
      <c r="D13" s="2">
        <v>6</v>
      </c>
    </row>
    <row r="14" spans="2:4" ht="13.5" thickBot="1">
      <c r="B14" s="3" t="s">
        <v>13</v>
      </c>
      <c r="C14" s="2">
        <v>12</v>
      </c>
      <c r="D14" s="2">
        <v>13</v>
      </c>
    </row>
    <row r="15" spans="2:4" ht="13.5" thickBot="1">
      <c r="B15" s="3" t="s">
        <v>14</v>
      </c>
      <c r="C15" s="2">
        <v>9</v>
      </c>
      <c r="D15" s="2">
        <v>8</v>
      </c>
    </row>
    <row r="17" ht="13.5" thickBot="1"/>
    <row r="18" spans="2:8" ht="34.5" thickBot="1">
      <c r="B18" s="26" t="s">
        <v>23</v>
      </c>
      <c r="C18" s="16" t="s">
        <v>19</v>
      </c>
      <c r="D18" s="16" t="s">
        <v>20</v>
      </c>
      <c r="E18" s="30" t="s">
        <v>26</v>
      </c>
      <c r="F18" s="32" t="s">
        <v>27</v>
      </c>
      <c r="G18" s="29"/>
      <c r="H18" s="29"/>
    </row>
    <row r="19" spans="2:6" ht="13.5" thickBot="1">
      <c r="B19" s="3" t="s">
        <v>12</v>
      </c>
      <c r="C19" s="2">
        <v>0</v>
      </c>
      <c r="D19" s="2">
        <v>18</v>
      </c>
      <c r="E19">
        <f>SUM(C19:D19)</f>
        <v>18</v>
      </c>
      <c r="F19">
        <v>18</v>
      </c>
    </row>
    <row r="20" spans="2:6" ht="13.5" thickBot="1">
      <c r="B20" s="3" t="s">
        <v>13</v>
      </c>
      <c r="C20" s="2">
        <v>44.99999999999994</v>
      </c>
      <c r="D20" s="2">
        <v>30.00000000000005</v>
      </c>
      <c r="E20">
        <f>SUM(C20:D20)</f>
        <v>75</v>
      </c>
      <c r="F20">
        <v>75</v>
      </c>
    </row>
    <row r="21" spans="2:6" ht="13.5" thickBot="1">
      <c r="B21" s="3" t="s">
        <v>14</v>
      </c>
      <c r="C21" s="2">
        <v>0</v>
      </c>
      <c r="D21" s="2">
        <v>31</v>
      </c>
      <c r="E21">
        <f>SUM(C21:D21)</f>
        <v>31</v>
      </c>
      <c r="F21">
        <v>31</v>
      </c>
    </row>
    <row r="22" spans="2:4" ht="22.5">
      <c r="B22" s="27" t="s">
        <v>24</v>
      </c>
      <c r="C22">
        <f>SUM(C19:C21)</f>
        <v>44.99999999999994</v>
      </c>
      <c r="D22">
        <f>SUM(D19:D21)</f>
        <v>79.00000000000006</v>
      </c>
    </row>
    <row r="23" spans="2:4" ht="13.5" thickBot="1">
      <c r="B23" s="28" t="s">
        <v>25</v>
      </c>
      <c r="C23" s="2">
        <v>45</v>
      </c>
      <c r="D23" s="2">
        <v>79</v>
      </c>
    </row>
    <row r="26" spans="2:3" ht="12.75">
      <c r="B26" s="31" t="s">
        <v>22</v>
      </c>
      <c r="C26">
        <f>C19*C13+D19*D13+C20*C14+D20*D14+C21*C15+D21*D15</f>
        <v>1286</v>
      </c>
    </row>
  </sheetData>
  <mergeCells count="3"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16" sqref="B16"/>
    </sheetView>
  </sheetViews>
  <sheetFormatPr defaultColWidth="9.140625" defaultRowHeight="12.75"/>
  <cols>
    <col min="1" max="1" width="23.28125" style="0" customWidth="1"/>
    <col min="6" max="6" width="15.7109375" style="0" customWidth="1"/>
    <col min="7" max="7" width="18.140625" style="0" customWidth="1"/>
  </cols>
  <sheetData>
    <row r="1" spans="1:9" ht="13.5" thickBot="1">
      <c r="A1" s="33"/>
      <c r="B1" s="34" t="s">
        <v>28</v>
      </c>
      <c r="C1" s="35"/>
      <c r="D1" s="35"/>
      <c r="E1" s="36"/>
      <c r="F1" s="37" t="s">
        <v>29</v>
      </c>
      <c r="G1" s="51" t="s">
        <v>40</v>
      </c>
      <c r="H1" s="51"/>
      <c r="I1" s="51"/>
    </row>
    <row r="2" spans="1:6" ht="16.5" customHeight="1">
      <c r="A2" s="38"/>
      <c r="B2" s="39" t="s">
        <v>30</v>
      </c>
      <c r="C2" s="40" t="s">
        <v>30</v>
      </c>
      <c r="D2" s="39" t="s">
        <v>30</v>
      </c>
      <c r="E2" s="39" t="s">
        <v>30</v>
      </c>
      <c r="F2" s="41"/>
    </row>
    <row r="3" spans="1:6" ht="13.5" thickBot="1">
      <c r="A3" s="42"/>
      <c r="B3" s="39">
        <v>1</v>
      </c>
      <c r="C3" s="39">
        <v>2</v>
      </c>
      <c r="D3" s="39">
        <v>3</v>
      </c>
      <c r="E3" s="39">
        <v>4</v>
      </c>
      <c r="F3" s="43"/>
    </row>
    <row r="4" spans="1:7" ht="13.5" thickBot="1">
      <c r="A4" s="44" t="s">
        <v>33</v>
      </c>
      <c r="B4" s="45">
        <v>2</v>
      </c>
      <c r="C4" s="45">
        <v>3</v>
      </c>
      <c r="D4" s="45">
        <v>7</v>
      </c>
      <c r="E4" s="46">
        <v>1</v>
      </c>
      <c r="F4" s="46">
        <v>1250</v>
      </c>
      <c r="G4">
        <f>SUMPRODUCT(B4:E4,$B$13:$E$13)</f>
        <v>1279.9999999455242</v>
      </c>
    </row>
    <row r="5" spans="1:7" ht="18.75" customHeight="1" thickBot="1">
      <c r="A5" s="44" t="s">
        <v>34</v>
      </c>
      <c r="B5" s="47">
        <v>1</v>
      </c>
      <c r="C5" s="47">
        <v>0.7</v>
      </c>
      <c r="D5" s="47">
        <v>0</v>
      </c>
      <c r="E5" s="48">
        <v>2.3</v>
      </c>
      <c r="F5" s="48">
        <v>450</v>
      </c>
      <c r="G5">
        <f>SUMPRODUCT(B5:E5,$B$13:$E$13)</f>
        <v>505.599999987289</v>
      </c>
    </row>
    <row r="6" spans="1:7" ht="13.5" thickBot="1">
      <c r="A6" s="44" t="s">
        <v>35</v>
      </c>
      <c r="B6" s="47">
        <v>5</v>
      </c>
      <c r="C6" s="47">
        <v>2</v>
      </c>
      <c r="D6" s="47">
        <v>0.2</v>
      </c>
      <c r="E6" s="48">
        <v>1</v>
      </c>
      <c r="F6" s="48">
        <v>900</v>
      </c>
      <c r="G6">
        <f>SUMPRODUCT(B6:E6,$B$13:$E$13)</f>
        <v>2275.999999963683</v>
      </c>
    </row>
    <row r="7" spans="1:7" ht="13.5" thickBot="1">
      <c r="A7" s="44" t="s">
        <v>36</v>
      </c>
      <c r="B7" s="47">
        <v>0.6</v>
      </c>
      <c r="C7" s="47">
        <v>0.7</v>
      </c>
      <c r="D7" s="47">
        <v>0.5</v>
      </c>
      <c r="E7" s="48">
        <v>1</v>
      </c>
      <c r="F7" s="48">
        <v>350</v>
      </c>
      <c r="G7">
        <f>SUMPRODUCT(B7:E7,$B$13:$E$13)</f>
        <v>350.39999998728894</v>
      </c>
    </row>
    <row r="8" spans="1:7" ht="13.5" thickBot="1">
      <c r="A8" s="44" t="s">
        <v>37</v>
      </c>
      <c r="B8" s="49">
        <v>1.2</v>
      </c>
      <c r="C8" s="49">
        <v>0.8</v>
      </c>
      <c r="D8" s="49">
        <v>0.3</v>
      </c>
      <c r="E8" s="50">
        <v>0</v>
      </c>
      <c r="F8" s="50">
        <v>600</v>
      </c>
      <c r="G8">
        <f>SUMPRODUCT(B8:E8,$B$13:$E$13)</f>
        <v>599.9999999854731</v>
      </c>
    </row>
    <row r="9" spans="1:6" ht="64.5" thickBot="1">
      <c r="A9" s="44" t="s">
        <v>31</v>
      </c>
      <c r="B9" s="50">
        <v>41</v>
      </c>
      <c r="C9" s="50">
        <v>35</v>
      </c>
      <c r="D9" s="50">
        <v>48</v>
      </c>
      <c r="E9" s="50">
        <v>42</v>
      </c>
      <c r="F9" s="50" t="s">
        <v>32</v>
      </c>
    </row>
    <row r="13" spans="1:5" ht="25.5">
      <c r="A13" s="52" t="s">
        <v>38</v>
      </c>
      <c r="B13" s="17">
        <v>388</v>
      </c>
      <c r="C13">
        <v>167.9999999818414</v>
      </c>
      <c r="D13">
        <v>0</v>
      </c>
      <c r="E13">
        <v>0</v>
      </c>
    </row>
    <row r="16" spans="1:2" ht="12.75">
      <c r="A16" s="12" t="s">
        <v>39</v>
      </c>
      <c r="B16" s="14">
        <f>SUMPRODUCT(B9:E9,$B$13:$E$13)</f>
        <v>21787.99999936445</v>
      </c>
    </row>
  </sheetData>
  <mergeCells count="3">
    <mergeCell ref="A1:A3"/>
    <mergeCell ref="B1:E1"/>
    <mergeCell ref="F1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8" sqref="G8"/>
    </sheetView>
  </sheetViews>
  <sheetFormatPr defaultColWidth="9.140625" defaultRowHeight="12.75"/>
  <cols>
    <col min="1" max="1" width="12.57421875" style="0" customWidth="1"/>
    <col min="2" max="2" width="11.140625" style="0" customWidth="1"/>
    <col min="3" max="3" width="13.140625" style="0" customWidth="1"/>
  </cols>
  <sheetData>
    <row r="1" spans="1:7" ht="38.25">
      <c r="A1" s="53" t="s">
        <v>41</v>
      </c>
      <c r="B1" s="53" t="s">
        <v>42</v>
      </c>
      <c r="C1" s="53" t="s">
        <v>43</v>
      </c>
      <c r="D1" s="56" t="s">
        <v>50</v>
      </c>
      <c r="F1" s="57" t="s">
        <v>51</v>
      </c>
      <c r="G1" s="57" t="s">
        <v>52</v>
      </c>
    </row>
    <row r="2" spans="1:7" ht="12.75">
      <c r="A2" s="54" t="s">
        <v>46</v>
      </c>
      <c r="B2" s="53">
        <v>1</v>
      </c>
      <c r="C2" s="53">
        <v>20</v>
      </c>
      <c r="D2">
        <f>G2+G7</f>
        <v>40</v>
      </c>
      <c r="F2" t="s">
        <v>53</v>
      </c>
      <c r="G2">
        <v>25</v>
      </c>
    </row>
    <row r="3" spans="1:7" ht="12.75">
      <c r="A3" s="54" t="s">
        <v>47</v>
      </c>
      <c r="B3" s="53">
        <v>2</v>
      </c>
      <c r="C3" s="53">
        <v>50</v>
      </c>
      <c r="D3">
        <f>G2+G3</f>
        <v>50</v>
      </c>
      <c r="F3" t="s">
        <v>54</v>
      </c>
      <c r="G3">
        <v>25</v>
      </c>
    </row>
    <row r="4" spans="1:7" ht="12.75">
      <c r="A4" s="55" t="s">
        <v>48</v>
      </c>
      <c r="B4" s="53">
        <v>3</v>
      </c>
      <c r="C4" s="53">
        <v>80</v>
      </c>
      <c r="D4">
        <f>G3+G4</f>
        <v>80</v>
      </c>
      <c r="F4" t="s">
        <v>55</v>
      </c>
      <c r="G4">
        <v>55</v>
      </c>
    </row>
    <row r="5" spans="1:7" ht="12.75">
      <c r="A5" s="53" t="s">
        <v>44</v>
      </c>
      <c r="B5" s="53">
        <v>4</v>
      </c>
      <c r="C5" s="53">
        <v>100</v>
      </c>
      <c r="D5">
        <f>G4+G5</f>
        <v>100</v>
      </c>
      <c r="F5" t="s">
        <v>56</v>
      </c>
      <c r="G5">
        <v>45</v>
      </c>
    </row>
    <row r="6" spans="1:7" ht="12.75">
      <c r="A6" s="53" t="s">
        <v>45</v>
      </c>
      <c r="B6" s="53">
        <v>5</v>
      </c>
      <c r="C6" s="53">
        <v>40</v>
      </c>
      <c r="D6">
        <f>G5+G6</f>
        <v>60</v>
      </c>
      <c r="F6" t="s">
        <v>57</v>
      </c>
      <c r="G6">
        <v>15</v>
      </c>
    </row>
    <row r="7" spans="1:7" ht="12.75">
      <c r="A7" s="54" t="s">
        <v>49</v>
      </c>
      <c r="B7" s="53">
        <v>6</v>
      </c>
      <c r="C7" s="53">
        <v>30</v>
      </c>
      <c r="D7">
        <f>G6+G7</f>
        <v>30</v>
      </c>
      <c r="F7" t="s">
        <v>58</v>
      </c>
      <c r="G7">
        <v>15</v>
      </c>
    </row>
    <row r="8" ht="12.75">
      <c r="G8">
        <f>SUM(G2:G7)</f>
        <v>180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2010-04-03T14:31:45Z</dcterms:modified>
  <cp:category/>
  <cp:version/>
  <cp:contentType/>
  <cp:contentStatus/>
</cp:coreProperties>
</file>